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fn.COUNTIFS" hidden="1">#NAME?</definedName>
    <definedName name="_xlnm.Print_Titles" localSheetId="0">'附件1'!$2:$4</definedName>
    <definedName name="_xlnm.Print_Titles" localSheetId="2">'附件3'!$2:$4</definedName>
    <definedName name="_xlnm.Print_Titles" localSheetId="3">'附件4'!$2:$4</definedName>
  </definedNames>
  <calcPr fullCalcOnLoad="1"/>
</workbook>
</file>

<file path=xl/sharedStrings.xml><?xml version="1.0" encoding="utf-8"?>
<sst xmlns="http://schemas.openxmlformats.org/spreadsheetml/2006/main" count="254" uniqueCount="69">
  <si>
    <t>序号</t>
  </si>
  <si>
    <t>建成区面积              （平方公里）</t>
  </si>
  <si>
    <t>人口规模        （万人）</t>
  </si>
  <si>
    <t>长江中下游</t>
  </si>
  <si>
    <t>湖南</t>
  </si>
  <si>
    <t/>
  </si>
  <si>
    <t>&gt;90</t>
  </si>
  <si>
    <t>&gt;95</t>
  </si>
  <si>
    <t>津市市</t>
  </si>
  <si>
    <t>安乡县</t>
  </si>
  <si>
    <t>汉寿县</t>
  </si>
  <si>
    <t>澧县</t>
  </si>
  <si>
    <t>临澧县</t>
  </si>
  <si>
    <t>桃源县</t>
  </si>
  <si>
    <t>石门县</t>
  </si>
  <si>
    <t>所属流域</t>
  </si>
  <si>
    <t>省（区、直辖市）</t>
  </si>
  <si>
    <t>县（县级市）</t>
  </si>
  <si>
    <t>现状</t>
  </si>
  <si>
    <t>目标</t>
  </si>
  <si>
    <t>需新建管网                （公里）</t>
  </si>
  <si>
    <t>投资总额                       （万元）</t>
  </si>
  <si>
    <t>工期              （年）</t>
  </si>
  <si>
    <t>备注</t>
  </si>
  <si>
    <t>污水处理能力                （万立方米/日）</t>
  </si>
  <si>
    <t>污水集中处理率   （%）</t>
  </si>
  <si>
    <t>管网覆盖率               （%）</t>
  </si>
  <si>
    <t>污水管网收集率                  (%)</t>
  </si>
  <si>
    <t>财政部核算的现状管网长度和覆盖率偏高</t>
  </si>
  <si>
    <t>湖南省国家重点流域内县级市、县城“十二五”污水配套管网建设任务表</t>
  </si>
  <si>
    <t>所属流域</t>
  </si>
  <si>
    <t>省（区、直辖市）</t>
  </si>
  <si>
    <t>县（县级市）</t>
  </si>
  <si>
    <t>现状</t>
  </si>
  <si>
    <t>目标</t>
  </si>
  <si>
    <t>工期              （年）</t>
  </si>
  <si>
    <t>污水处理能力                （万立方米/日）</t>
  </si>
  <si>
    <t>污水集中处理率   （%）</t>
  </si>
  <si>
    <t>管网覆盖率               （%）</t>
  </si>
  <si>
    <t>污水管网收集率                  (%)</t>
  </si>
  <si>
    <t>2011-2015年</t>
  </si>
  <si>
    <t>“十二末”情况</t>
  </si>
  <si>
    <t>建成区面积（平方公里）</t>
  </si>
  <si>
    <t>附件3</t>
  </si>
  <si>
    <t>原我厅上报并经住房城乡建设部审核确定的管网建设任务（2011至2012年）</t>
  </si>
  <si>
    <t>附件2</t>
  </si>
  <si>
    <t>附件1</t>
  </si>
  <si>
    <t>原住房和城乡建设部下达建设任务</t>
  </si>
  <si>
    <t>湖南省国家重点流域内县级市、县城“十二五”污水配套管网建设任务表</t>
  </si>
  <si>
    <t>所属流域</t>
  </si>
  <si>
    <t>省（区、直辖市）</t>
  </si>
  <si>
    <t>县（县级市）</t>
  </si>
  <si>
    <t>现状</t>
  </si>
  <si>
    <t>目标</t>
  </si>
  <si>
    <t>需新建管网                （公里）</t>
  </si>
  <si>
    <t>投资总额                       （万元）</t>
  </si>
  <si>
    <t>污水处理能力                （万立方米/日）</t>
  </si>
  <si>
    <t>污水集中处理率   （%）</t>
  </si>
  <si>
    <t>管网覆盖率               （%）</t>
  </si>
  <si>
    <t>污水管网收集率                  (%)</t>
  </si>
  <si>
    <t>各县上报新增管网（公里）</t>
  </si>
  <si>
    <t>各县上报新增投资（万元）</t>
  </si>
  <si>
    <t>2011年新建管网                （公里）</t>
  </si>
  <si>
    <t>2012年新建管网                （公里）</t>
  </si>
  <si>
    <t>2013年新建管网                （公里）</t>
  </si>
  <si>
    <t>2014年新建管网                （公里）</t>
  </si>
  <si>
    <t>2015新建管网                （公里）</t>
  </si>
  <si>
    <t>新建管网总计                （公里）</t>
  </si>
  <si>
    <t>投资总额总计                       （万元）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</si>
</sst>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 &quot;￥&quot;* #,##0.00_ ;_ &quot;￥&quot;* \-#,##0.00_ ;_ &quot;￥&quot;* \-??_ ;_ @_ "/>
    <numFmt numFmtId="184" formatCode="_ &quot;￥&quot;* #,##0_ ;_ &quot;￥&quot;* \-#,##0_ ;_ &quot;￥&quot;* \-_ ;_ @_ "/>
    <numFmt numFmtId="185" formatCode="0.0_);[Red]\(0.0\)"/>
    <numFmt numFmtId="186" formatCode="0.0_ "/>
    <numFmt numFmtId="187" formatCode="0_ "/>
    <numFmt numFmtId="188" formatCode="&quot;污&quot;&quot;水&quot;&quot;处&quot;&quot;理&quot;&quot;厂&quot;"/>
    <numFmt numFmtId="189" formatCode="0.0000_);[Red]\(0.0000\)"/>
    <numFmt numFmtId="190" formatCode="0.0000%"/>
    <numFmt numFmtId="191" formatCode="0.000_);[Red]\(0.000\)"/>
    <numFmt numFmtId="192" formatCode="0.00000000000_);[Red]\(0.000000000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76" fontId="21" fillId="0" borderId="12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1" fillId="0" borderId="14" xfId="0" applyNumberFormat="1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20" fillId="0" borderId="16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center" vertical="center" wrapText="1"/>
    </xf>
    <xf numFmtId="177" fontId="21" fillId="0" borderId="13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15" xfId="0" applyNumberFormat="1" applyFont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7" fontId="20" fillId="0" borderId="1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2" xfId="0" applyNumberFormat="1" applyFont="1" applyFill="1" applyBorder="1" applyAlignment="1">
      <alignment horizontal="center" vertical="center" wrapText="1"/>
    </xf>
    <xf numFmtId="177" fontId="21" fillId="0" borderId="13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B30" sqref="B30"/>
    </sheetView>
  </sheetViews>
  <sheetFormatPr defaultColWidth="9.00390625" defaultRowHeight="13.5"/>
  <cols>
    <col min="1" max="1" width="6.125" style="21" customWidth="1"/>
    <col min="2" max="2" width="9.00390625" style="21" customWidth="1"/>
    <col min="3" max="3" width="8.00390625" style="21" customWidth="1"/>
    <col min="4" max="4" width="7.875" style="21" customWidth="1"/>
    <col min="5" max="5" width="10.625" style="21" customWidth="1"/>
    <col min="6" max="6" width="9.00390625" style="21" customWidth="1"/>
    <col min="7" max="7" width="11.125" style="21" customWidth="1"/>
    <col min="8" max="13" width="9.00390625" style="21" customWidth="1"/>
    <col min="14" max="14" width="11.125" style="21" customWidth="1"/>
    <col min="15" max="15" width="12.25390625" style="21" customWidth="1"/>
    <col min="16" max="16384" width="9.00390625" style="21" customWidth="1"/>
  </cols>
  <sheetData>
    <row r="1" spans="1:2" ht="13.5">
      <c r="A1" s="33" t="s">
        <v>46</v>
      </c>
      <c r="B1" s="33"/>
    </row>
    <row r="2" spans="1:15" ht="25.5" customHeight="1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>
      <c r="A3" s="36" t="s">
        <v>0</v>
      </c>
      <c r="B3" s="38" t="s">
        <v>15</v>
      </c>
      <c r="C3" s="38" t="s">
        <v>16</v>
      </c>
      <c r="D3" s="38" t="s">
        <v>17</v>
      </c>
      <c r="E3" s="40" t="s">
        <v>18</v>
      </c>
      <c r="F3" s="41"/>
      <c r="G3" s="41"/>
      <c r="H3" s="41"/>
      <c r="I3" s="42"/>
      <c r="J3" s="30" t="s">
        <v>19</v>
      </c>
      <c r="K3" s="31"/>
      <c r="L3" s="32"/>
      <c r="M3" s="38" t="s">
        <v>20</v>
      </c>
      <c r="N3" s="38" t="s">
        <v>21</v>
      </c>
      <c r="O3" s="35" t="s">
        <v>22</v>
      </c>
    </row>
    <row r="4" spans="1:15" ht="40.5" customHeight="1">
      <c r="A4" s="37"/>
      <c r="B4" s="39"/>
      <c r="C4" s="39"/>
      <c r="D4" s="39"/>
      <c r="E4" s="22" t="s">
        <v>1</v>
      </c>
      <c r="F4" s="22" t="s">
        <v>2</v>
      </c>
      <c r="G4" s="22" t="s">
        <v>24</v>
      </c>
      <c r="H4" s="23" t="s">
        <v>25</v>
      </c>
      <c r="I4" s="23" t="s">
        <v>26</v>
      </c>
      <c r="J4" s="23" t="s">
        <v>25</v>
      </c>
      <c r="K4" s="23" t="s">
        <v>26</v>
      </c>
      <c r="L4" s="19" t="s">
        <v>27</v>
      </c>
      <c r="M4" s="39"/>
      <c r="N4" s="39"/>
      <c r="O4" s="35"/>
    </row>
    <row r="5" spans="1:15" ht="13.5">
      <c r="A5" s="24">
        <v>1</v>
      </c>
      <c r="B5" s="25" t="s">
        <v>3</v>
      </c>
      <c r="C5" s="26" t="s">
        <v>4</v>
      </c>
      <c r="D5" s="26" t="s">
        <v>8</v>
      </c>
      <c r="E5" s="25">
        <v>10.66</v>
      </c>
      <c r="F5" s="25">
        <v>12</v>
      </c>
      <c r="G5" s="25">
        <v>1.6767123287671233</v>
      </c>
      <c r="H5" s="25" t="s">
        <v>5</v>
      </c>
      <c r="I5" s="25">
        <v>83</v>
      </c>
      <c r="J5" s="25" t="s">
        <v>6</v>
      </c>
      <c r="K5" s="25" t="s">
        <v>7</v>
      </c>
      <c r="L5" s="27" t="str">
        <f>IF(D5=0,"","&gt;90")</f>
        <v>&gt;90</v>
      </c>
      <c r="M5" s="26">
        <v>30</v>
      </c>
      <c r="N5" s="26">
        <v>3900</v>
      </c>
      <c r="O5" s="27" t="str">
        <f>IF(D5=0,"","2011-2012年")</f>
        <v>2011-2012年</v>
      </c>
    </row>
    <row r="6" spans="1:15" ht="13.5">
      <c r="A6" s="24">
        <v>2</v>
      </c>
      <c r="B6" s="25" t="s">
        <v>3</v>
      </c>
      <c r="C6" s="26" t="s">
        <v>4</v>
      </c>
      <c r="D6" s="26" t="s">
        <v>9</v>
      </c>
      <c r="E6" s="25">
        <v>12.4</v>
      </c>
      <c r="F6" s="25">
        <v>12.1</v>
      </c>
      <c r="G6" s="25">
        <v>2</v>
      </c>
      <c r="H6" s="25">
        <v>0.857142857142857</v>
      </c>
      <c r="I6" s="25">
        <v>95</v>
      </c>
      <c r="J6" s="25" t="s">
        <v>6</v>
      </c>
      <c r="K6" s="25" t="s">
        <v>7</v>
      </c>
      <c r="L6" s="27" t="str">
        <f aca="true" t="shared" si="0" ref="L6:L11">IF(D6=0,"","&gt;90")</f>
        <v>&gt;90</v>
      </c>
      <c r="M6" s="26">
        <v>30.5</v>
      </c>
      <c r="N6" s="26">
        <v>3355</v>
      </c>
      <c r="O6" s="27" t="str">
        <f aca="true" t="shared" si="1" ref="O6:O11">IF(D6=0,"","2011-2012年")</f>
        <v>2011-2012年</v>
      </c>
    </row>
    <row r="7" spans="1:15" ht="13.5">
      <c r="A7" s="24">
        <v>3</v>
      </c>
      <c r="B7" s="25" t="s">
        <v>3</v>
      </c>
      <c r="C7" s="26" t="s">
        <v>4</v>
      </c>
      <c r="D7" s="26" t="s">
        <v>10</v>
      </c>
      <c r="E7" s="25">
        <v>7.2</v>
      </c>
      <c r="F7" s="25">
        <v>9.01</v>
      </c>
      <c r="G7" s="25">
        <v>2</v>
      </c>
      <c r="H7" s="25">
        <v>6.96969696969697</v>
      </c>
      <c r="I7" s="25">
        <v>60</v>
      </c>
      <c r="J7" s="25" t="s">
        <v>6</v>
      </c>
      <c r="K7" s="25" t="s">
        <v>7</v>
      </c>
      <c r="L7" s="27" t="str">
        <f t="shared" si="0"/>
        <v>&gt;90</v>
      </c>
      <c r="M7" s="26">
        <v>11.419816</v>
      </c>
      <c r="N7" s="26">
        <v>1256.17976</v>
      </c>
      <c r="O7" s="27" t="str">
        <f t="shared" si="1"/>
        <v>2011-2012年</v>
      </c>
    </row>
    <row r="8" spans="1:15" ht="13.5">
      <c r="A8" s="24">
        <v>4</v>
      </c>
      <c r="B8" s="25" t="s">
        <v>3</v>
      </c>
      <c r="C8" s="26" t="s">
        <v>4</v>
      </c>
      <c r="D8" s="26" t="s">
        <v>11</v>
      </c>
      <c r="E8" s="25">
        <v>18.61</v>
      </c>
      <c r="F8" s="25">
        <v>15.97</v>
      </c>
      <c r="G8" s="25">
        <v>3</v>
      </c>
      <c r="H8" s="25" t="s">
        <v>5</v>
      </c>
      <c r="I8" s="25">
        <v>85</v>
      </c>
      <c r="J8" s="25" t="s">
        <v>6</v>
      </c>
      <c r="K8" s="25" t="s">
        <v>7</v>
      </c>
      <c r="L8" s="27" t="str">
        <f t="shared" si="0"/>
        <v>&gt;90</v>
      </c>
      <c r="M8" s="26">
        <v>21.79</v>
      </c>
      <c r="N8" s="26">
        <v>2396.9</v>
      </c>
      <c r="O8" s="27" t="str">
        <f t="shared" si="1"/>
        <v>2011-2012年</v>
      </c>
    </row>
    <row r="9" spans="1:15" ht="13.5">
      <c r="A9" s="24">
        <v>5</v>
      </c>
      <c r="B9" s="25" t="s">
        <v>3</v>
      </c>
      <c r="C9" s="26" t="s">
        <v>4</v>
      </c>
      <c r="D9" s="26" t="s">
        <v>12</v>
      </c>
      <c r="E9" s="25">
        <v>8.5</v>
      </c>
      <c r="F9" s="25">
        <v>7.31</v>
      </c>
      <c r="G9" s="25">
        <v>0.8383561643835616</v>
      </c>
      <c r="H9" s="25" t="s">
        <v>5</v>
      </c>
      <c r="I9" s="25">
        <v>80</v>
      </c>
      <c r="J9" s="25" t="s">
        <v>6</v>
      </c>
      <c r="K9" s="25" t="s">
        <v>7</v>
      </c>
      <c r="L9" s="27" t="str">
        <f t="shared" si="0"/>
        <v>&gt;90</v>
      </c>
      <c r="M9" s="26">
        <v>23.36</v>
      </c>
      <c r="N9" s="26">
        <v>2569.6</v>
      </c>
      <c r="O9" s="27" t="str">
        <f t="shared" si="1"/>
        <v>2011-2012年</v>
      </c>
    </row>
    <row r="10" spans="1:15" ht="13.5">
      <c r="A10" s="24">
        <v>6</v>
      </c>
      <c r="B10" s="25" t="s">
        <v>3</v>
      </c>
      <c r="C10" s="26" t="s">
        <v>4</v>
      </c>
      <c r="D10" s="26" t="s">
        <v>13</v>
      </c>
      <c r="E10" s="25">
        <v>16</v>
      </c>
      <c r="F10" s="25">
        <v>12.6</v>
      </c>
      <c r="G10" s="25">
        <v>2.5</v>
      </c>
      <c r="H10" s="25">
        <v>3.85542168674699</v>
      </c>
      <c r="I10" s="25">
        <v>70</v>
      </c>
      <c r="J10" s="25" t="s">
        <v>6</v>
      </c>
      <c r="K10" s="25" t="s">
        <v>7</v>
      </c>
      <c r="L10" s="27" t="str">
        <f t="shared" si="0"/>
        <v>&gt;90</v>
      </c>
      <c r="M10" s="26">
        <v>19.03302666666667</v>
      </c>
      <c r="N10" s="26">
        <v>2093.6329333333338</v>
      </c>
      <c r="O10" s="27" t="str">
        <f t="shared" si="1"/>
        <v>2011-2012年</v>
      </c>
    </row>
    <row r="11" spans="1:15" ht="13.5">
      <c r="A11" s="24">
        <v>7</v>
      </c>
      <c r="B11" s="25" t="s">
        <v>3</v>
      </c>
      <c r="C11" s="26" t="s">
        <v>4</v>
      </c>
      <c r="D11" s="26" t="s">
        <v>14</v>
      </c>
      <c r="E11" s="25">
        <v>25</v>
      </c>
      <c r="F11" s="25">
        <v>11.82</v>
      </c>
      <c r="G11" s="25">
        <v>3</v>
      </c>
      <c r="H11" s="25" t="s">
        <v>5</v>
      </c>
      <c r="I11" s="25">
        <v>60</v>
      </c>
      <c r="J11" s="25" t="s">
        <v>6</v>
      </c>
      <c r="K11" s="25" t="s">
        <v>7</v>
      </c>
      <c r="L11" s="27" t="str">
        <f t="shared" si="0"/>
        <v>&gt;90</v>
      </c>
      <c r="M11" s="26">
        <v>25</v>
      </c>
      <c r="N11" s="26">
        <v>2750</v>
      </c>
      <c r="O11" s="27" t="str">
        <f t="shared" si="1"/>
        <v>2011-2012年</v>
      </c>
    </row>
  </sheetData>
  <sheetProtection/>
  <mergeCells count="11">
    <mergeCell ref="E3:I3"/>
    <mergeCell ref="J3:L3"/>
    <mergeCell ref="A1:B1"/>
    <mergeCell ref="A2:O2"/>
    <mergeCell ref="O3:O4"/>
    <mergeCell ref="A3:A4"/>
    <mergeCell ref="B3:B4"/>
    <mergeCell ref="C3:C4"/>
    <mergeCell ref="D3:D4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1" sqref="A11:IV68"/>
    </sheetView>
  </sheetViews>
  <sheetFormatPr defaultColWidth="9.00390625" defaultRowHeight="13.5"/>
  <cols>
    <col min="1" max="1" width="6.125" style="21" customWidth="1"/>
    <col min="2" max="2" width="9.00390625" style="21" customWidth="1"/>
    <col min="3" max="3" width="8.00390625" style="21" customWidth="1"/>
    <col min="4" max="4" width="7.875" style="21" customWidth="1"/>
    <col min="5" max="5" width="10.625" style="21" customWidth="1"/>
    <col min="6" max="6" width="9.00390625" style="21" customWidth="1"/>
    <col min="7" max="7" width="11.125" style="21" customWidth="1"/>
    <col min="8" max="13" width="9.00390625" style="21" customWidth="1"/>
    <col min="14" max="14" width="9.00390625" style="29" customWidth="1"/>
    <col min="15" max="15" width="11.75390625" style="29" customWidth="1"/>
    <col min="16" max="16" width="10.125" style="29" customWidth="1"/>
    <col min="17" max="16384" width="9.00390625" style="21" customWidth="1"/>
  </cols>
  <sheetData>
    <row r="1" spans="1:16" ht="25.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3" customHeight="1">
      <c r="A2" s="36" t="s">
        <v>0</v>
      </c>
      <c r="B2" s="38" t="s">
        <v>49</v>
      </c>
      <c r="C2" s="38" t="s">
        <v>50</v>
      </c>
      <c r="D2" s="38" t="s">
        <v>51</v>
      </c>
      <c r="E2" s="40" t="s">
        <v>52</v>
      </c>
      <c r="F2" s="41"/>
      <c r="G2" s="41"/>
      <c r="H2" s="41"/>
      <c r="I2" s="42"/>
      <c r="J2" s="30" t="s">
        <v>53</v>
      </c>
      <c r="K2" s="31"/>
      <c r="L2" s="32"/>
      <c r="M2" s="38" t="s">
        <v>54</v>
      </c>
      <c r="N2" s="11"/>
      <c r="O2" s="43" t="s">
        <v>55</v>
      </c>
      <c r="P2" s="11"/>
    </row>
    <row r="3" spans="1:16" ht="40.5" customHeight="1">
      <c r="A3" s="37"/>
      <c r="B3" s="39"/>
      <c r="C3" s="39"/>
      <c r="D3" s="39"/>
      <c r="E3" s="22" t="s">
        <v>1</v>
      </c>
      <c r="F3" s="22" t="s">
        <v>2</v>
      </c>
      <c r="G3" s="22" t="s">
        <v>56</v>
      </c>
      <c r="H3" s="23" t="s">
        <v>57</v>
      </c>
      <c r="I3" s="23" t="s">
        <v>58</v>
      </c>
      <c r="J3" s="23" t="s">
        <v>57</v>
      </c>
      <c r="K3" s="23" t="s">
        <v>58</v>
      </c>
      <c r="L3" s="19" t="s">
        <v>59</v>
      </c>
      <c r="M3" s="39"/>
      <c r="N3" s="28" t="s">
        <v>60</v>
      </c>
      <c r="O3" s="44"/>
      <c r="P3" s="28" t="s">
        <v>61</v>
      </c>
    </row>
    <row r="4" spans="1:16" ht="13.5">
      <c r="A4" s="24">
        <v>10</v>
      </c>
      <c r="B4" s="25" t="s">
        <v>3</v>
      </c>
      <c r="C4" s="26" t="s">
        <v>4</v>
      </c>
      <c r="D4" s="26" t="s">
        <v>8</v>
      </c>
      <c r="E4" s="25">
        <v>10.66</v>
      </c>
      <c r="F4" s="25">
        <v>12</v>
      </c>
      <c r="G4" s="25">
        <v>1.6767123287671233</v>
      </c>
      <c r="H4" s="25" t="s">
        <v>5</v>
      </c>
      <c r="I4" s="25">
        <v>83</v>
      </c>
      <c r="J4" s="25" t="s">
        <v>6</v>
      </c>
      <c r="K4" s="25" t="s">
        <v>7</v>
      </c>
      <c r="L4" s="27" t="str">
        <f aca="true" t="shared" si="0" ref="L4:L10">IF(D4=0,"","&gt;90")</f>
        <v>&gt;90</v>
      </c>
      <c r="M4" s="26">
        <v>30</v>
      </c>
      <c r="N4" s="2">
        <v>61.45</v>
      </c>
      <c r="O4" s="2">
        <v>3900</v>
      </c>
      <c r="P4" s="2">
        <v>10360.75</v>
      </c>
    </row>
    <row r="5" spans="1:16" ht="13.5">
      <c r="A5" s="24">
        <v>42</v>
      </c>
      <c r="B5" s="25" t="s">
        <v>3</v>
      </c>
      <c r="C5" s="26" t="s">
        <v>4</v>
      </c>
      <c r="D5" s="26" t="s">
        <v>9</v>
      </c>
      <c r="E5" s="25">
        <v>12.4</v>
      </c>
      <c r="F5" s="25">
        <v>12.1</v>
      </c>
      <c r="G5" s="25">
        <v>2</v>
      </c>
      <c r="H5" s="25">
        <v>0.857142857142857</v>
      </c>
      <c r="I5" s="25">
        <v>95</v>
      </c>
      <c r="J5" s="25" t="s">
        <v>6</v>
      </c>
      <c r="K5" s="25" t="s">
        <v>7</v>
      </c>
      <c r="L5" s="27" t="str">
        <f t="shared" si="0"/>
        <v>&gt;90</v>
      </c>
      <c r="M5" s="26">
        <v>30.5</v>
      </c>
      <c r="N5" s="2">
        <v>30.5</v>
      </c>
      <c r="O5" s="2">
        <v>3355</v>
      </c>
      <c r="P5" s="2">
        <v>3355</v>
      </c>
    </row>
    <row r="6" spans="1:16" ht="13.5">
      <c r="A6" s="24">
        <v>43</v>
      </c>
      <c r="B6" s="25" t="s">
        <v>3</v>
      </c>
      <c r="C6" s="26" t="s">
        <v>4</v>
      </c>
      <c r="D6" s="26" t="s">
        <v>10</v>
      </c>
      <c r="E6" s="25">
        <v>7.2</v>
      </c>
      <c r="F6" s="25">
        <v>9.01</v>
      </c>
      <c r="G6" s="25">
        <v>2</v>
      </c>
      <c r="H6" s="25">
        <v>6.96969696969697</v>
      </c>
      <c r="I6" s="25">
        <v>60</v>
      </c>
      <c r="J6" s="25" t="s">
        <v>6</v>
      </c>
      <c r="K6" s="25" t="s">
        <v>7</v>
      </c>
      <c r="L6" s="27" t="str">
        <f t="shared" si="0"/>
        <v>&gt;90</v>
      </c>
      <c r="M6" s="26">
        <v>11.419816</v>
      </c>
      <c r="N6" s="2">
        <v>43.38</v>
      </c>
      <c r="O6" s="2">
        <v>1256.17976</v>
      </c>
      <c r="P6" s="2">
        <v>8400</v>
      </c>
    </row>
    <row r="7" spans="1:16" ht="13.5">
      <c r="A7" s="24">
        <v>44</v>
      </c>
      <c r="B7" s="25" t="s">
        <v>3</v>
      </c>
      <c r="C7" s="26" t="s">
        <v>4</v>
      </c>
      <c r="D7" s="26" t="s">
        <v>11</v>
      </c>
      <c r="E7" s="25">
        <v>18.61</v>
      </c>
      <c r="F7" s="25">
        <v>15.97</v>
      </c>
      <c r="G7" s="25">
        <v>3</v>
      </c>
      <c r="H7" s="25" t="s">
        <v>5</v>
      </c>
      <c r="I7" s="25">
        <v>85</v>
      </c>
      <c r="J7" s="25" t="s">
        <v>6</v>
      </c>
      <c r="K7" s="25" t="s">
        <v>7</v>
      </c>
      <c r="L7" s="27" t="str">
        <f t="shared" si="0"/>
        <v>&gt;90</v>
      </c>
      <c r="M7" s="26">
        <v>21.79</v>
      </c>
      <c r="N7" s="2">
        <v>21.79</v>
      </c>
      <c r="O7" s="2">
        <v>2396.9</v>
      </c>
      <c r="P7" s="2">
        <v>2396.9</v>
      </c>
    </row>
    <row r="8" spans="1:16" ht="13.5">
      <c r="A8" s="24">
        <v>45</v>
      </c>
      <c r="B8" s="25" t="s">
        <v>3</v>
      </c>
      <c r="C8" s="26" t="s">
        <v>4</v>
      </c>
      <c r="D8" s="26" t="s">
        <v>12</v>
      </c>
      <c r="E8" s="25">
        <v>8.5</v>
      </c>
      <c r="F8" s="25">
        <v>7.31</v>
      </c>
      <c r="G8" s="25">
        <v>0.8383561643835616</v>
      </c>
      <c r="H8" s="25" t="s">
        <v>5</v>
      </c>
      <c r="I8" s="25">
        <v>80</v>
      </c>
      <c r="J8" s="25" t="s">
        <v>6</v>
      </c>
      <c r="K8" s="25" t="s">
        <v>7</v>
      </c>
      <c r="L8" s="27" t="str">
        <f t="shared" si="0"/>
        <v>&gt;90</v>
      </c>
      <c r="M8" s="26">
        <v>23.36</v>
      </c>
      <c r="N8" s="2">
        <v>32.95</v>
      </c>
      <c r="O8" s="2">
        <v>2569.6</v>
      </c>
      <c r="P8" s="2">
        <v>3246</v>
      </c>
    </row>
    <row r="9" spans="1:16" ht="13.5">
      <c r="A9" s="24">
        <v>46</v>
      </c>
      <c r="B9" s="25" t="s">
        <v>3</v>
      </c>
      <c r="C9" s="26" t="s">
        <v>4</v>
      </c>
      <c r="D9" s="26" t="s">
        <v>13</v>
      </c>
      <c r="E9" s="25">
        <v>16</v>
      </c>
      <c r="F9" s="25">
        <v>12.6</v>
      </c>
      <c r="G9" s="25">
        <v>2.5</v>
      </c>
      <c r="H9" s="25">
        <v>3.85542168674699</v>
      </c>
      <c r="I9" s="25">
        <v>70</v>
      </c>
      <c r="J9" s="25" t="s">
        <v>6</v>
      </c>
      <c r="K9" s="25" t="s">
        <v>7</v>
      </c>
      <c r="L9" s="27" t="str">
        <f t="shared" si="0"/>
        <v>&gt;90</v>
      </c>
      <c r="M9" s="26">
        <v>19.03302666666667</v>
      </c>
      <c r="N9" s="2">
        <v>38.5</v>
      </c>
      <c r="O9" s="2">
        <v>2093.6329333333338</v>
      </c>
      <c r="P9" s="2">
        <v>4620</v>
      </c>
    </row>
    <row r="10" spans="1:16" ht="13.5">
      <c r="A10" s="24">
        <v>47</v>
      </c>
      <c r="B10" s="25" t="s">
        <v>3</v>
      </c>
      <c r="C10" s="26" t="s">
        <v>4</v>
      </c>
      <c r="D10" s="26" t="s">
        <v>14</v>
      </c>
      <c r="E10" s="25">
        <v>25</v>
      </c>
      <c r="F10" s="25">
        <v>11.82</v>
      </c>
      <c r="G10" s="25">
        <v>3</v>
      </c>
      <c r="H10" s="25" t="s">
        <v>5</v>
      </c>
      <c r="I10" s="25">
        <v>60</v>
      </c>
      <c r="J10" s="25" t="s">
        <v>6</v>
      </c>
      <c r="K10" s="25" t="s">
        <v>7</v>
      </c>
      <c r="L10" s="27" t="str">
        <f t="shared" si="0"/>
        <v>&gt;90</v>
      </c>
      <c r="M10" s="26">
        <v>25</v>
      </c>
      <c r="N10" s="2">
        <v>42.48</v>
      </c>
      <c r="O10" s="2">
        <v>2750</v>
      </c>
      <c r="P10" s="2">
        <v>4248</v>
      </c>
    </row>
  </sheetData>
  <mergeCells count="9">
    <mergeCell ref="A1:P1"/>
    <mergeCell ref="A2:A3"/>
    <mergeCell ref="B2:B3"/>
    <mergeCell ref="C2:C3"/>
    <mergeCell ref="D2:D3"/>
    <mergeCell ref="E2:I2"/>
    <mergeCell ref="J2:L2"/>
    <mergeCell ref="M2:M3"/>
    <mergeCell ref="O2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B18" sqref="B18"/>
    </sheetView>
  </sheetViews>
  <sheetFormatPr defaultColWidth="9.00390625" defaultRowHeight="13.5"/>
  <cols>
    <col min="1" max="1" width="5.00390625" style="10" customWidth="1"/>
    <col min="2" max="2" width="9.00390625" style="10" customWidth="1"/>
    <col min="3" max="3" width="6.375" style="10" customWidth="1"/>
    <col min="4" max="4" width="8.75390625" style="10" customWidth="1"/>
    <col min="5" max="5" width="10.625" style="10" customWidth="1"/>
    <col min="6" max="6" width="9.00390625" style="10" customWidth="1"/>
    <col min="7" max="7" width="11.125" style="10" customWidth="1"/>
    <col min="8" max="12" width="9.00390625" style="10" customWidth="1"/>
    <col min="13" max="13" width="9.50390625" style="10" bestFit="1" customWidth="1"/>
    <col min="14" max="14" width="11.875" style="20" customWidth="1"/>
    <col min="15" max="15" width="12.25390625" style="10" customWidth="1"/>
    <col min="16" max="16384" width="9.00390625" style="10" customWidth="1"/>
  </cols>
  <sheetData>
    <row r="1" spans="1:2" ht="13.5">
      <c r="A1" s="45" t="s">
        <v>45</v>
      </c>
      <c r="B1" s="45"/>
    </row>
    <row r="2" spans="1:15" ht="25.5" customHeight="1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33" customHeight="1">
      <c r="A3" s="50" t="s">
        <v>0</v>
      </c>
      <c r="B3" s="43" t="s">
        <v>15</v>
      </c>
      <c r="C3" s="43" t="s">
        <v>16</v>
      </c>
      <c r="D3" s="43" t="s">
        <v>17</v>
      </c>
      <c r="E3" s="30" t="s">
        <v>18</v>
      </c>
      <c r="F3" s="31"/>
      <c r="G3" s="31"/>
      <c r="H3" s="31"/>
      <c r="I3" s="32"/>
      <c r="J3" s="30" t="s">
        <v>19</v>
      </c>
      <c r="K3" s="31"/>
      <c r="L3" s="32"/>
      <c r="M3" s="43" t="s">
        <v>20</v>
      </c>
      <c r="N3" s="50" t="s">
        <v>21</v>
      </c>
      <c r="O3" s="49" t="s">
        <v>22</v>
      </c>
      <c r="P3" s="46" t="s">
        <v>23</v>
      </c>
    </row>
    <row r="4" spans="1:16" ht="40.5" customHeight="1">
      <c r="A4" s="51"/>
      <c r="B4" s="44"/>
      <c r="C4" s="44"/>
      <c r="D4" s="44"/>
      <c r="E4" s="11" t="s">
        <v>1</v>
      </c>
      <c r="F4" s="11" t="s">
        <v>2</v>
      </c>
      <c r="G4" s="11" t="s">
        <v>24</v>
      </c>
      <c r="H4" s="1" t="s">
        <v>25</v>
      </c>
      <c r="I4" s="1" t="s">
        <v>26</v>
      </c>
      <c r="J4" s="1" t="s">
        <v>25</v>
      </c>
      <c r="K4" s="1" t="s">
        <v>26</v>
      </c>
      <c r="L4" s="13" t="s">
        <v>27</v>
      </c>
      <c r="M4" s="44"/>
      <c r="N4" s="51"/>
      <c r="O4" s="49"/>
      <c r="P4" s="47"/>
    </row>
    <row r="5" spans="1:16" s="18" customFormat="1" ht="12">
      <c r="A5" s="14">
        <v>1</v>
      </c>
      <c r="B5" s="15" t="s">
        <v>3</v>
      </c>
      <c r="C5" s="2" t="s">
        <v>4</v>
      </c>
      <c r="D5" s="2" t="s">
        <v>8</v>
      </c>
      <c r="E5" s="15">
        <v>14.05</v>
      </c>
      <c r="F5" s="15">
        <v>12</v>
      </c>
      <c r="G5" s="15">
        <v>1.6767123287671233</v>
      </c>
      <c r="H5" s="15" t="s">
        <v>5</v>
      </c>
      <c r="I5" s="15">
        <v>83</v>
      </c>
      <c r="J5" s="15" t="s">
        <v>6</v>
      </c>
      <c r="K5" s="15" t="s">
        <v>7</v>
      </c>
      <c r="L5" s="16" t="str">
        <f>IF(D5=0,"","&gt;90")</f>
        <v>&gt;90</v>
      </c>
      <c r="M5" s="2">
        <v>61.45</v>
      </c>
      <c r="N5" s="3">
        <v>10360.75</v>
      </c>
      <c r="O5" s="16" t="str">
        <f>IF(D5=0,"","2011-2012年")</f>
        <v>2011-2012年</v>
      </c>
      <c r="P5" s="17"/>
    </row>
    <row r="6" spans="1:16" s="18" customFormat="1" ht="12">
      <c r="A6" s="14">
        <v>2</v>
      </c>
      <c r="B6" s="15" t="s">
        <v>3</v>
      </c>
      <c r="C6" s="2" t="s">
        <v>4</v>
      </c>
      <c r="D6" s="2" t="s">
        <v>9</v>
      </c>
      <c r="E6" s="15">
        <v>13.39</v>
      </c>
      <c r="F6" s="15">
        <v>11.82</v>
      </c>
      <c r="G6" s="15">
        <v>2</v>
      </c>
      <c r="H6" s="15">
        <v>0.857142857142857</v>
      </c>
      <c r="I6" s="15">
        <v>95</v>
      </c>
      <c r="J6" s="15" t="s">
        <v>6</v>
      </c>
      <c r="K6" s="15" t="s">
        <v>7</v>
      </c>
      <c r="L6" s="16" t="str">
        <f aca="true" t="shared" si="0" ref="L6:L11">IF(D6=0,"","&gt;90")</f>
        <v>&gt;90</v>
      </c>
      <c r="M6" s="2">
        <v>30.5</v>
      </c>
      <c r="N6" s="3">
        <v>3355</v>
      </c>
      <c r="O6" s="16" t="str">
        <f>IF(D6=0,"","2011-2012年")</f>
        <v>2011-2012年</v>
      </c>
      <c r="P6" s="17"/>
    </row>
    <row r="7" spans="1:16" s="18" customFormat="1" ht="12">
      <c r="A7" s="14">
        <v>3</v>
      </c>
      <c r="B7" s="15" t="s">
        <v>3</v>
      </c>
      <c r="C7" s="2" t="s">
        <v>4</v>
      </c>
      <c r="D7" s="2" t="s">
        <v>10</v>
      </c>
      <c r="E7" s="15">
        <v>12</v>
      </c>
      <c r="F7" s="15">
        <v>12</v>
      </c>
      <c r="G7" s="15">
        <v>2</v>
      </c>
      <c r="H7" s="15">
        <v>76.7</v>
      </c>
      <c r="I7" s="15">
        <v>60</v>
      </c>
      <c r="J7" s="15" t="s">
        <v>6</v>
      </c>
      <c r="K7" s="15" t="s">
        <v>7</v>
      </c>
      <c r="L7" s="16" t="str">
        <f t="shared" si="0"/>
        <v>&gt;90</v>
      </c>
      <c r="M7" s="2">
        <v>43.38</v>
      </c>
      <c r="N7" s="3">
        <v>8400</v>
      </c>
      <c r="O7" s="16" t="str">
        <f>IF(D7=0,"","2011-2012年")</f>
        <v>2011-2012年</v>
      </c>
      <c r="P7" s="17"/>
    </row>
    <row r="8" spans="1:16" s="18" customFormat="1" ht="12">
      <c r="A8" s="14">
        <v>4</v>
      </c>
      <c r="B8" s="15" t="s">
        <v>3</v>
      </c>
      <c r="C8" s="2" t="s">
        <v>4</v>
      </c>
      <c r="D8" s="2" t="s">
        <v>11</v>
      </c>
      <c r="E8" s="15">
        <v>23</v>
      </c>
      <c r="F8" s="15">
        <v>16.13</v>
      </c>
      <c r="G8" s="15">
        <v>3</v>
      </c>
      <c r="H8" s="15" t="s">
        <v>5</v>
      </c>
      <c r="I8" s="15">
        <v>85</v>
      </c>
      <c r="J8" s="15" t="s">
        <v>6</v>
      </c>
      <c r="K8" s="15" t="s">
        <v>7</v>
      </c>
      <c r="L8" s="16" t="str">
        <f t="shared" si="0"/>
        <v>&gt;90</v>
      </c>
      <c r="M8" s="2">
        <v>21.79</v>
      </c>
      <c r="N8" s="3">
        <v>2396.9</v>
      </c>
      <c r="O8" s="16" t="str">
        <f>IF(D8=0,"","2011-2012年")</f>
        <v>2011-2012年</v>
      </c>
      <c r="P8" s="17"/>
    </row>
    <row r="9" spans="1:16" s="18" customFormat="1" ht="12">
      <c r="A9" s="14">
        <v>5</v>
      </c>
      <c r="B9" s="15" t="s">
        <v>3</v>
      </c>
      <c r="C9" s="2" t="s">
        <v>4</v>
      </c>
      <c r="D9" s="2" t="s">
        <v>12</v>
      </c>
      <c r="E9" s="15">
        <v>10</v>
      </c>
      <c r="F9" s="15">
        <v>10</v>
      </c>
      <c r="G9" s="15">
        <v>0.98</v>
      </c>
      <c r="H9" s="15" t="s">
        <v>5</v>
      </c>
      <c r="I9" s="15">
        <v>80</v>
      </c>
      <c r="J9" s="15" t="s">
        <v>6</v>
      </c>
      <c r="K9" s="15" t="s">
        <v>7</v>
      </c>
      <c r="L9" s="16" t="str">
        <f t="shared" si="0"/>
        <v>&gt;90</v>
      </c>
      <c r="M9" s="2">
        <v>32.95</v>
      </c>
      <c r="N9" s="3">
        <v>3246</v>
      </c>
      <c r="O9" s="16" t="str">
        <f>IF(D9=0,"","2011-2013年")</f>
        <v>2011-2013年</v>
      </c>
      <c r="P9" s="17"/>
    </row>
    <row r="10" spans="1:16" s="18" customFormat="1" ht="12">
      <c r="A10" s="14">
        <v>6</v>
      </c>
      <c r="B10" s="15" t="s">
        <v>3</v>
      </c>
      <c r="C10" s="2" t="s">
        <v>4</v>
      </c>
      <c r="D10" s="2" t="s">
        <v>13</v>
      </c>
      <c r="E10" s="15">
        <v>16</v>
      </c>
      <c r="F10" s="15">
        <v>12.6</v>
      </c>
      <c r="G10" s="15">
        <v>2.5</v>
      </c>
      <c r="H10" s="15">
        <v>3.85542168674699</v>
      </c>
      <c r="I10" s="15">
        <v>70</v>
      </c>
      <c r="J10" s="15" t="s">
        <v>6</v>
      </c>
      <c r="K10" s="15" t="s">
        <v>7</v>
      </c>
      <c r="L10" s="16" t="str">
        <f t="shared" si="0"/>
        <v>&gt;90</v>
      </c>
      <c r="M10" s="2">
        <v>38.5</v>
      </c>
      <c r="N10" s="3">
        <v>4620</v>
      </c>
      <c r="O10" s="16" t="str">
        <f>IF(D10=0,"","2011-2012年")</f>
        <v>2011-2012年</v>
      </c>
      <c r="P10" s="17"/>
    </row>
    <row r="11" spans="1:16" s="9" customFormat="1" ht="63" customHeight="1">
      <c r="A11" s="14">
        <v>7</v>
      </c>
      <c r="B11" s="4" t="s">
        <v>3</v>
      </c>
      <c r="C11" s="5" t="s">
        <v>4</v>
      </c>
      <c r="D11" s="5" t="s">
        <v>14</v>
      </c>
      <c r="E11" s="4">
        <v>25</v>
      </c>
      <c r="F11" s="4">
        <v>11.82</v>
      </c>
      <c r="G11" s="4">
        <v>3</v>
      </c>
      <c r="H11" s="4" t="s">
        <v>5</v>
      </c>
      <c r="I11" s="4">
        <v>60</v>
      </c>
      <c r="J11" s="4" t="s">
        <v>6</v>
      </c>
      <c r="K11" s="4" t="s">
        <v>7</v>
      </c>
      <c r="L11" s="6" t="str">
        <f t="shared" si="0"/>
        <v>&gt;90</v>
      </c>
      <c r="M11" s="5">
        <v>42.48</v>
      </c>
      <c r="N11" s="7">
        <v>4248</v>
      </c>
      <c r="O11" s="6" t="str">
        <f>IF(D11=0,"","2011-2012年")</f>
        <v>2011-2012年</v>
      </c>
      <c r="P11" s="8" t="s">
        <v>28</v>
      </c>
    </row>
  </sheetData>
  <sheetProtection/>
  <mergeCells count="12">
    <mergeCell ref="M3:M4"/>
    <mergeCell ref="N3:N4"/>
    <mergeCell ref="A1:B1"/>
    <mergeCell ref="E3:I3"/>
    <mergeCell ref="J3:L3"/>
    <mergeCell ref="P3:P4"/>
    <mergeCell ref="A2:O2"/>
    <mergeCell ref="O3:O4"/>
    <mergeCell ref="A3:A4"/>
    <mergeCell ref="B3:B4"/>
    <mergeCell ref="C3:C4"/>
    <mergeCell ref="D3:D4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 topLeftCell="A1">
      <selection activeCell="Z11" sqref="Z11"/>
    </sheetView>
  </sheetViews>
  <sheetFormatPr defaultColWidth="9.00390625" defaultRowHeight="13.5"/>
  <cols>
    <col min="1" max="1" width="5.00390625" style="10" customWidth="1"/>
    <col min="2" max="2" width="9.00390625" style="10" customWidth="1"/>
    <col min="3" max="3" width="6.375" style="10" customWidth="1"/>
    <col min="4" max="4" width="8.75390625" style="10" customWidth="1"/>
    <col min="5" max="5" width="10.625" style="10" customWidth="1"/>
    <col min="6" max="6" width="9.00390625" style="10" customWidth="1"/>
    <col min="7" max="7" width="11.125" style="10" customWidth="1"/>
    <col min="8" max="9" width="9.00390625" style="10" customWidth="1"/>
    <col min="10" max="12" width="0" style="10" hidden="1" customWidth="1"/>
    <col min="13" max="14" width="9.00390625" style="10" customWidth="1"/>
    <col min="15" max="15" width="11.125" style="10" customWidth="1"/>
    <col min="16" max="17" width="9.00390625" style="10" customWidth="1"/>
    <col min="18" max="20" width="0" style="10" hidden="1" customWidth="1"/>
    <col min="21" max="22" width="9.00390625" style="10" customWidth="1"/>
    <col min="23" max="23" width="9.50390625" style="10" bestFit="1" customWidth="1"/>
    <col min="24" max="24" width="11.875" style="20" customWidth="1"/>
    <col min="25" max="25" width="12.25390625" style="10" customWidth="1"/>
    <col min="26" max="26" width="9.00390625" style="10" customWidth="1"/>
    <col min="27" max="27" width="12.25390625" style="10" customWidth="1"/>
    <col min="28" max="16384" width="9.00390625" style="10" customWidth="1"/>
  </cols>
  <sheetData>
    <row r="1" spans="1:2" ht="13.5">
      <c r="A1" s="45" t="s">
        <v>43</v>
      </c>
      <c r="B1" s="45"/>
    </row>
    <row r="2" spans="1:27" ht="25.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33" customHeight="1">
      <c r="A3" s="50" t="s">
        <v>0</v>
      </c>
      <c r="B3" s="43" t="s">
        <v>30</v>
      </c>
      <c r="C3" s="43" t="s">
        <v>31</v>
      </c>
      <c r="D3" s="43" t="s">
        <v>32</v>
      </c>
      <c r="E3" s="30" t="s">
        <v>33</v>
      </c>
      <c r="F3" s="31"/>
      <c r="G3" s="31"/>
      <c r="H3" s="31"/>
      <c r="I3" s="32"/>
      <c r="J3" s="30" t="s">
        <v>34</v>
      </c>
      <c r="K3" s="31"/>
      <c r="L3" s="32"/>
      <c r="M3" s="52" t="s">
        <v>41</v>
      </c>
      <c r="N3" s="52"/>
      <c r="O3" s="43" t="s">
        <v>62</v>
      </c>
      <c r="P3" s="50" t="s">
        <v>55</v>
      </c>
      <c r="Q3" s="43" t="s">
        <v>63</v>
      </c>
      <c r="R3" s="50" t="s">
        <v>55</v>
      </c>
      <c r="S3" s="43" t="s">
        <v>64</v>
      </c>
      <c r="T3" s="50" t="s">
        <v>55</v>
      </c>
      <c r="U3" s="43" t="s">
        <v>65</v>
      </c>
      <c r="V3" s="50" t="s">
        <v>55</v>
      </c>
      <c r="W3" s="43" t="s">
        <v>66</v>
      </c>
      <c r="X3" s="50" t="s">
        <v>55</v>
      </c>
      <c r="Y3" s="43" t="s">
        <v>67</v>
      </c>
      <c r="Z3" s="50" t="s">
        <v>68</v>
      </c>
      <c r="AA3" s="49" t="s">
        <v>35</v>
      </c>
    </row>
    <row r="4" spans="1:27" ht="40.5" customHeight="1">
      <c r="A4" s="51"/>
      <c r="B4" s="44"/>
      <c r="C4" s="44"/>
      <c r="D4" s="44"/>
      <c r="E4" s="11" t="s">
        <v>1</v>
      </c>
      <c r="F4" s="11" t="s">
        <v>2</v>
      </c>
      <c r="G4" s="11" t="s">
        <v>36</v>
      </c>
      <c r="H4" s="1" t="s">
        <v>37</v>
      </c>
      <c r="I4" s="1" t="s">
        <v>38</v>
      </c>
      <c r="J4" s="1" t="s">
        <v>37</v>
      </c>
      <c r="K4" s="1" t="s">
        <v>38</v>
      </c>
      <c r="L4" s="13" t="s">
        <v>39</v>
      </c>
      <c r="M4" s="12" t="s">
        <v>42</v>
      </c>
      <c r="N4" s="11" t="s">
        <v>2</v>
      </c>
      <c r="O4" s="44"/>
      <c r="P4" s="51"/>
      <c r="Q4" s="44"/>
      <c r="R4" s="51"/>
      <c r="S4" s="44"/>
      <c r="T4" s="51"/>
      <c r="U4" s="44"/>
      <c r="V4" s="51"/>
      <c r="W4" s="44"/>
      <c r="X4" s="51"/>
      <c r="Y4" s="44"/>
      <c r="Z4" s="51"/>
      <c r="AA4" s="49"/>
    </row>
    <row r="5" spans="1:27" s="18" customFormat="1" ht="12">
      <c r="A5" s="14">
        <v>1</v>
      </c>
      <c r="B5" s="15" t="s">
        <v>3</v>
      </c>
      <c r="C5" s="2" t="s">
        <v>4</v>
      </c>
      <c r="D5" s="2" t="s">
        <v>8</v>
      </c>
      <c r="E5" s="15">
        <v>14.05</v>
      </c>
      <c r="F5" s="15">
        <v>12</v>
      </c>
      <c r="G5" s="15">
        <v>1.6767123287671233</v>
      </c>
      <c r="H5" s="15" t="s">
        <v>5</v>
      </c>
      <c r="I5" s="15">
        <v>83</v>
      </c>
      <c r="J5" s="15" t="s">
        <v>6</v>
      </c>
      <c r="K5" s="15" t="s">
        <v>7</v>
      </c>
      <c r="L5" s="16" t="str">
        <f>IF(D5=0,"","&gt;90")</f>
        <v>&gt;90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2"/>
      <c r="X5" s="3"/>
      <c r="Y5" s="3"/>
      <c r="Z5" s="3"/>
      <c r="AA5" s="16" t="s">
        <v>40</v>
      </c>
    </row>
    <row r="6" spans="1:27" s="18" customFormat="1" ht="12">
      <c r="A6" s="14">
        <v>2</v>
      </c>
      <c r="B6" s="15" t="s">
        <v>3</v>
      </c>
      <c r="C6" s="2" t="s">
        <v>4</v>
      </c>
      <c r="D6" s="2" t="s">
        <v>9</v>
      </c>
      <c r="E6" s="15">
        <v>13.39</v>
      </c>
      <c r="F6" s="15">
        <v>11.82</v>
      </c>
      <c r="G6" s="15">
        <v>2</v>
      </c>
      <c r="H6" s="15">
        <v>0.857142857142857</v>
      </c>
      <c r="I6" s="15">
        <v>95</v>
      </c>
      <c r="J6" s="15" t="s">
        <v>6</v>
      </c>
      <c r="K6" s="15" t="s">
        <v>7</v>
      </c>
      <c r="L6" s="16" t="str">
        <f aca="true" t="shared" si="0" ref="L6:L11">IF(D6=0,"","&gt;90")</f>
        <v>&gt;90</v>
      </c>
      <c r="M6" s="16"/>
      <c r="N6" s="16"/>
      <c r="O6" s="6"/>
      <c r="P6" s="6"/>
      <c r="Q6" s="6"/>
      <c r="R6" s="6"/>
      <c r="S6" s="6"/>
      <c r="T6" s="6"/>
      <c r="U6" s="6"/>
      <c r="V6" s="6"/>
      <c r="W6" s="5"/>
      <c r="X6" s="7"/>
      <c r="Y6" s="7"/>
      <c r="Z6" s="7"/>
      <c r="AA6" s="16" t="s">
        <v>40</v>
      </c>
    </row>
    <row r="7" spans="1:27" s="18" customFormat="1" ht="12">
      <c r="A7" s="14">
        <v>3</v>
      </c>
      <c r="B7" s="15" t="s">
        <v>3</v>
      </c>
      <c r="C7" s="2" t="s">
        <v>4</v>
      </c>
      <c r="D7" s="2" t="s">
        <v>10</v>
      </c>
      <c r="E7" s="15">
        <v>12</v>
      </c>
      <c r="F7" s="15">
        <v>12</v>
      </c>
      <c r="G7" s="15">
        <v>2</v>
      </c>
      <c r="H7" s="15">
        <v>76.7</v>
      </c>
      <c r="I7" s="15">
        <v>60</v>
      </c>
      <c r="J7" s="15" t="s">
        <v>6</v>
      </c>
      <c r="K7" s="15" t="s">
        <v>7</v>
      </c>
      <c r="L7" s="16" t="str">
        <f t="shared" si="0"/>
        <v>&gt;90</v>
      </c>
      <c r="M7" s="16"/>
      <c r="N7" s="16"/>
      <c r="O7" s="6"/>
      <c r="P7" s="6"/>
      <c r="Q7" s="6"/>
      <c r="R7" s="6"/>
      <c r="S7" s="6"/>
      <c r="T7" s="6"/>
      <c r="U7" s="6"/>
      <c r="V7" s="6"/>
      <c r="W7" s="5"/>
      <c r="X7" s="7"/>
      <c r="Y7" s="7"/>
      <c r="Z7" s="7"/>
      <c r="AA7" s="16" t="s">
        <v>40</v>
      </c>
    </row>
    <row r="8" spans="1:27" s="18" customFormat="1" ht="12">
      <c r="A8" s="14">
        <v>4</v>
      </c>
      <c r="B8" s="15" t="s">
        <v>3</v>
      </c>
      <c r="C8" s="2" t="s">
        <v>4</v>
      </c>
      <c r="D8" s="2" t="s">
        <v>11</v>
      </c>
      <c r="E8" s="15">
        <v>23</v>
      </c>
      <c r="F8" s="15">
        <v>16.13</v>
      </c>
      <c r="G8" s="15">
        <v>3</v>
      </c>
      <c r="H8" s="15" t="s">
        <v>5</v>
      </c>
      <c r="I8" s="15">
        <v>85</v>
      </c>
      <c r="J8" s="15" t="s">
        <v>6</v>
      </c>
      <c r="K8" s="15" t="s">
        <v>7</v>
      </c>
      <c r="L8" s="16" t="str">
        <f t="shared" si="0"/>
        <v>&gt;90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2"/>
      <c r="X8" s="3"/>
      <c r="Y8" s="3"/>
      <c r="Z8" s="3"/>
      <c r="AA8" s="16" t="s">
        <v>40</v>
      </c>
    </row>
    <row r="9" spans="1:27" s="18" customFormat="1" ht="13.5">
      <c r="A9" s="14">
        <v>5</v>
      </c>
      <c r="B9" s="15" t="s">
        <v>3</v>
      </c>
      <c r="C9" s="2" t="s">
        <v>4</v>
      </c>
      <c r="D9" s="2" t="s">
        <v>12</v>
      </c>
      <c r="E9" s="15">
        <v>10</v>
      </c>
      <c r="F9" s="15">
        <v>10</v>
      </c>
      <c r="G9" s="15">
        <v>0.98</v>
      </c>
      <c r="H9" s="15" t="s">
        <v>5</v>
      </c>
      <c r="I9" s="15">
        <v>80</v>
      </c>
      <c r="J9" s="15" t="s">
        <v>6</v>
      </c>
      <c r="K9" s="15" t="s">
        <v>7</v>
      </c>
      <c r="L9" s="16" t="str">
        <f t="shared" si="0"/>
        <v>&gt;90</v>
      </c>
      <c r="M9" s="16"/>
      <c r="N9" s="16"/>
      <c r="O9" s="53"/>
      <c r="P9" s="53"/>
      <c r="Q9" s="53"/>
      <c r="R9" s="53"/>
      <c r="S9" s="53"/>
      <c r="T9" s="53"/>
      <c r="U9" s="53"/>
      <c r="V9" s="53"/>
      <c r="W9" s="53"/>
      <c r="X9" s="54"/>
      <c r="Y9" s="53"/>
      <c r="Z9" s="53"/>
      <c r="AA9" s="16" t="s">
        <v>40</v>
      </c>
    </row>
    <row r="10" spans="1:27" s="18" customFormat="1" ht="13.5">
      <c r="A10" s="14">
        <v>6</v>
      </c>
      <c r="B10" s="15" t="s">
        <v>3</v>
      </c>
      <c r="C10" s="2" t="s">
        <v>4</v>
      </c>
      <c r="D10" s="2" t="s">
        <v>13</v>
      </c>
      <c r="E10" s="15">
        <v>16</v>
      </c>
      <c r="F10" s="15">
        <v>12.6</v>
      </c>
      <c r="G10" s="15">
        <v>2.5</v>
      </c>
      <c r="H10" s="15">
        <v>3.85542168674699</v>
      </c>
      <c r="I10" s="15">
        <v>70</v>
      </c>
      <c r="J10" s="15" t="s">
        <v>6</v>
      </c>
      <c r="K10" s="15" t="s">
        <v>7</v>
      </c>
      <c r="L10" s="16" t="str">
        <f t="shared" si="0"/>
        <v>&gt;90</v>
      </c>
      <c r="M10" s="16"/>
      <c r="N10" s="16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3"/>
      <c r="Z10" s="53"/>
      <c r="AA10" s="16" t="s">
        <v>40</v>
      </c>
    </row>
    <row r="11" spans="1:27" s="9" customFormat="1" ht="63" customHeight="1">
      <c r="A11" s="14">
        <v>7</v>
      </c>
      <c r="B11" s="4" t="s">
        <v>3</v>
      </c>
      <c r="C11" s="5" t="s">
        <v>4</v>
      </c>
      <c r="D11" s="5" t="s">
        <v>14</v>
      </c>
      <c r="E11" s="4">
        <v>25</v>
      </c>
      <c r="F11" s="4">
        <v>11.82</v>
      </c>
      <c r="G11" s="4">
        <v>3</v>
      </c>
      <c r="H11" s="4" t="s">
        <v>5</v>
      </c>
      <c r="I11" s="4">
        <v>60</v>
      </c>
      <c r="J11" s="4" t="s">
        <v>6</v>
      </c>
      <c r="K11" s="4" t="s">
        <v>7</v>
      </c>
      <c r="L11" s="6" t="str">
        <f t="shared" si="0"/>
        <v>&gt;90</v>
      </c>
      <c r="M11" s="6"/>
      <c r="N11" s="6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3"/>
      <c r="Z11" s="53"/>
      <c r="AA11" s="16" t="s">
        <v>40</v>
      </c>
    </row>
  </sheetData>
  <sheetProtection/>
  <mergeCells count="22">
    <mergeCell ref="W3:W4"/>
    <mergeCell ref="X3:X4"/>
    <mergeCell ref="Y3:Y4"/>
    <mergeCell ref="Z3:Z4"/>
    <mergeCell ref="M3:N3"/>
    <mergeCell ref="O3:O4"/>
    <mergeCell ref="P3:P4"/>
    <mergeCell ref="Q3:Q4"/>
    <mergeCell ref="R3:R4"/>
    <mergeCell ref="S3:S4"/>
    <mergeCell ref="T3:T4"/>
    <mergeCell ref="U3:U4"/>
    <mergeCell ref="V3:V4"/>
    <mergeCell ref="E3:I3"/>
    <mergeCell ref="J3:L3"/>
    <mergeCell ref="A1:B1"/>
    <mergeCell ref="A2:AA2"/>
    <mergeCell ref="AA3:AA4"/>
    <mergeCell ref="A3:A4"/>
    <mergeCell ref="B3:B4"/>
    <mergeCell ref="C3:C4"/>
    <mergeCell ref="D3:D4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2011-04-02T04:40:21Z</cp:lastPrinted>
  <dcterms:created xsi:type="dcterms:W3CDTF">2011-04-02T03:18:50Z</dcterms:created>
  <dcterms:modified xsi:type="dcterms:W3CDTF">2011-04-02T09:10:59Z</dcterms:modified>
  <cp:category/>
  <cp:version/>
  <cp:contentType/>
  <cp:contentStatus/>
</cp:coreProperties>
</file>